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13325D7A-615C-476F-84C4-FA3FD48FE2E6}" xr6:coauthVersionLast="47" xr6:coauthVersionMax="47" xr10:uidLastSave="{00000000-0000-0000-0000-000000000000}"/>
  <bookViews>
    <workbookView xWindow="-110" yWindow="-110" windowWidth="19420" windowHeight="10420" xr2:uid="{0C47E80D-50B8-4A12-AC33-1098CE33674D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Q4" i="1"/>
  <c r="R4" i="1" s="1"/>
  <c r="R5" i="1" s="1"/>
  <c r="R6" i="1" s="1"/>
  <c r="U4" i="1"/>
  <c r="W4" i="1"/>
  <c r="X4" i="1"/>
  <c r="Z4" i="1" s="1"/>
  <c r="Y4" i="1"/>
  <c r="AH4" i="1"/>
  <c r="G5" i="1"/>
  <c r="H5" i="1" s="1"/>
  <c r="K5" i="1"/>
  <c r="L5" i="1"/>
  <c r="O5" i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X5" i="1"/>
  <c r="Y5" i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Z5" i="1"/>
  <c r="AH5" i="1"/>
  <c r="K6" i="1"/>
  <c r="L6" i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P6" i="1"/>
  <c r="Q6" i="1"/>
  <c r="U6" i="1"/>
  <c r="U21" i="1" s="1"/>
  <c r="X6" i="1"/>
  <c r="Z6" i="1"/>
  <c r="AH6" i="1"/>
  <c r="K7" i="1"/>
  <c r="L7" i="1"/>
  <c r="P7" i="1"/>
  <c r="Q7" i="1"/>
  <c r="R7" i="1" s="1"/>
  <c r="U7" i="1"/>
  <c r="X7" i="1"/>
  <c r="Z7" i="1"/>
  <c r="AH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L8" i="1"/>
  <c r="P8" i="1"/>
  <c r="Q8" i="1"/>
  <c r="R8" i="1" s="1"/>
  <c r="R9" i="1" s="1"/>
  <c r="R10" i="1" s="1"/>
  <c r="R11" i="1" s="1"/>
  <c r="U8" i="1"/>
  <c r="X8" i="1"/>
  <c r="X21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 s="1"/>
  <c r="AH11" i="1"/>
  <c r="AH21" i="1" s="1"/>
  <c r="L12" i="1"/>
  <c r="P12" i="1"/>
  <c r="Q12" i="1"/>
  <c r="R12" i="1" s="1"/>
  <c r="R13" i="1" s="1"/>
  <c r="R14" i="1" s="1"/>
  <c r="U12" i="1"/>
  <c r="X12" i="1"/>
  <c r="Z12" i="1" s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R15" i="1" s="1"/>
  <c r="U15" i="1"/>
  <c r="X15" i="1"/>
  <c r="Z15" i="1"/>
  <c r="AH15" i="1"/>
  <c r="L16" i="1"/>
  <c r="P16" i="1"/>
  <c r="Q16" i="1"/>
  <c r="R16" i="1" s="1"/>
  <c r="R17" i="1" s="1"/>
  <c r="U16" i="1"/>
  <c r="X16" i="1"/>
  <c r="Z16" i="1" s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 s="1"/>
  <c r="AH19" i="1"/>
  <c r="L20" i="1"/>
  <c r="P20" i="1"/>
  <c r="Q20" i="1"/>
  <c r="U20" i="1"/>
  <c r="X20" i="1"/>
  <c r="Z20" i="1" s="1"/>
  <c r="AH20" i="1"/>
  <c r="F21" i="1"/>
  <c r="O21" i="1" s="1"/>
  <c r="J21" i="1"/>
  <c r="L21" i="1"/>
  <c r="M21" i="1"/>
  <c r="N21" i="1"/>
  <c r="P21" i="1"/>
  <c r="S21" i="1"/>
  <c r="T21" i="1"/>
  <c r="V21" i="1"/>
  <c r="AA21" i="1"/>
  <c r="AB21" i="1"/>
  <c r="AC21" i="1"/>
  <c r="AD21" i="1"/>
  <c r="AE21" i="1"/>
  <c r="AF21" i="1"/>
  <c r="AG21" i="1"/>
  <c r="R18" i="1" l="1"/>
  <c r="R19" i="1" s="1"/>
  <c r="R20" i="1"/>
  <c r="G6" i="1"/>
  <c r="K21" i="1"/>
  <c r="Q21" i="1"/>
  <c r="I4" i="1"/>
  <c r="Z8" i="1"/>
  <c r="Z21" i="1" s="1"/>
  <c r="I5" i="1"/>
  <c r="I6" i="1" l="1"/>
  <c r="H6" i="1"/>
  <c r="G7" i="1"/>
  <c r="G8" i="1" l="1"/>
  <c r="H7" i="1"/>
  <c r="I7" i="1"/>
  <c r="G9" i="1" l="1"/>
  <c r="H8" i="1"/>
  <c r="I8" i="1"/>
  <c r="G10" i="1" l="1"/>
  <c r="H9" i="1"/>
  <c r="I9" i="1"/>
  <c r="G11" i="1" l="1"/>
  <c r="H10" i="1"/>
  <c r="I10" i="1"/>
  <c r="G12" i="1" l="1"/>
  <c r="H11" i="1"/>
  <c r="I11" i="1"/>
  <c r="H12" i="1" l="1"/>
  <c r="G13" i="1"/>
  <c r="I12" i="1"/>
  <c r="H13" i="1" l="1"/>
  <c r="I13" i="1"/>
  <c r="G14" i="1"/>
  <c r="I14" i="1" l="1"/>
  <c r="H14" i="1"/>
  <c r="G15" i="1"/>
  <c r="I15" i="1" l="1"/>
  <c r="G16" i="1"/>
  <c r="H15" i="1"/>
  <c r="G17" i="1" l="1"/>
  <c r="H16" i="1"/>
  <c r="I16" i="1"/>
  <c r="G18" i="1" l="1"/>
  <c r="H17" i="1"/>
  <c r="I17" i="1"/>
  <c r="G19" i="1" l="1"/>
  <c r="H18" i="1"/>
  <c r="I18" i="1"/>
  <c r="G20" i="1" l="1"/>
  <c r="H19" i="1"/>
  <c r="I19" i="1"/>
  <c r="G21" i="1" l="1"/>
  <c r="H20" i="1"/>
  <c r="H21" i="1" s="1"/>
  <c r="I20" i="1"/>
  <c r="I21" i="1" s="1"/>
</calcChain>
</file>

<file path=xl/sharedStrings.xml><?xml version="1.0" encoding="utf-8"?>
<sst xmlns="http://schemas.openxmlformats.org/spreadsheetml/2006/main" count="102" uniqueCount="86">
  <si>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</si>
  <si>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</si>
  <si>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</si>
  <si>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</si>
  <si>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</si>
  <si>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</si>
  <si>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</si>
  <si>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</si>
  <si>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</si>
  <si>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</si>
  <si>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</si>
  <si>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</si>
  <si>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</si>
  <si>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</si>
  <si>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</si>
  <si>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</si>
  <si>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</si>
  <si>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</si>
  <si>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</si>
  <si>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</si>
  <si>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</si>
  <si>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</si>
  <si>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</si>
  <si>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</si>
  <si>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</si>
  <si>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</si>
  <si>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</si>
  <si>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</si>
  <si>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</si>
  <si>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</si>
  <si>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</si>
  <si>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</si>
  <si>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</si>
  <si>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</si>
  <si>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</si>
  <si>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</si>
  <si>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</si>
  <si>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</si>
  <si>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</si>
  <si>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</si>
  <si>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</si>
  <si>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</si>
  <si>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</si>
  <si>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</si>
  <si>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</si>
  <si>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</si>
  <si>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</si>
  <si>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</si>
  <si>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</si>
  <si>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</si>
  <si>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</si>
  <si>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</si>
  <si>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Essen - Budapest - Zagreb (27.3.-13.4.1983)</t>
  </si>
  <si>
    <r>
      <t>Statistik</t>
    </r>
    <r>
      <rPr>
        <b/>
        <sz val="20"/>
        <rFont val="Arial"/>
        <family val="2"/>
      </rPr>
      <t xml:space="preserve"> Essen - Budapest - Zagreb (27.3.-13.4.1983)</t>
    </r>
  </si>
  <si>
    <t>Essen</t>
  </si>
  <si>
    <t>Witten - Hagen - Olpe</t>
  </si>
  <si>
    <t>Biggesee</t>
  </si>
  <si>
    <t>Siegen</t>
  </si>
  <si>
    <t>Wetzlar</t>
  </si>
  <si>
    <t>Hanau</t>
  </si>
  <si>
    <t>Aschaffenburg</t>
  </si>
  <si>
    <t>Würzburg</t>
  </si>
  <si>
    <t>Kitzingen</t>
  </si>
  <si>
    <t>Nürnberg</t>
  </si>
  <si>
    <t>Neumarkt</t>
  </si>
  <si>
    <t>Regensburg</t>
  </si>
  <si>
    <t>Straubing</t>
  </si>
  <si>
    <t>Deggendorf - Niederalteich</t>
  </si>
  <si>
    <t>Passau</t>
  </si>
  <si>
    <t>Eferding</t>
  </si>
  <si>
    <t>Linz</t>
  </si>
  <si>
    <t>Mitterkirchen</t>
  </si>
  <si>
    <t>Melk</t>
  </si>
  <si>
    <t>St. Pölten - Neulengbach</t>
  </si>
  <si>
    <t>Wien</t>
  </si>
  <si>
    <t>Mosonmagyaróvár - Hédervár</t>
  </si>
  <si>
    <t>Györ</t>
  </si>
  <si>
    <t>Kocs - Tata - Tatabánya - Biatorbágy</t>
  </si>
  <si>
    <t>Budapest</t>
  </si>
  <si>
    <t>Szekesfehérvár</t>
  </si>
  <si>
    <t>Balatonszabadi</t>
  </si>
  <si>
    <t>Balatonföldvár</t>
  </si>
  <si>
    <t>Balatonkeresztur</t>
  </si>
  <si>
    <t>Nagykanizsa</t>
  </si>
  <si>
    <t>Varaždin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</si>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</sst>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AAFE-CE20-4511-8ABB-96DBD0FA6C99}">
  <sheetPr codeName="Tabelle1"/>
  <dimension ref="A1:AH27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52</v>
      </c>
      <c r="B1" s="50"/>
      <c r="C1" s="50"/>
      <c r="D1" s="50"/>
      <c r="E1" s="50"/>
      <c r="F1" s="51"/>
      <c r="G1" s="53" t="s">
        <v>53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42</v>
      </c>
      <c r="M3" s="24" t="s">
        <v>25</v>
      </c>
      <c r="N3" s="24" t="s">
        <v>14</v>
      </c>
      <c r="O3" s="25" t="s">
        <v>33</v>
      </c>
      <c r="P3" s="24" t="s">
        <v>41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3" t="s">
        <v>43</v>
      </c>
      <c r="B4" s="44">
        <v>30402</v>
      </c>
      <c r="C4" s="45" t="s">
        <v>54</v>
      </c>
      <c r="D4" s="46" t="s">
        <v>55</v>
      </c>
      <c r="E4" s="4" t="s">
        <v>56</v>
      </c>
      <c r="F4" s="45">
        <v>115</v>
      </c>
      <c r="G4" s="12">
        <f>SUM(F4)</f>
        <v>115</v>
      </c>
      <c r="H4" s="13">
        <f>ROUND(PRODUCT(G4/1),0)</f>
        <v>115</v>
      </c>
      <c r="I4" s="13">
        <f>ROUND(PRODUCT(G4/COUNT(F4:F4)),0)</f>
        <v>115</v>
      </c>
      <c r="J4" s="38"/>
      <c r="K4" s="19">
        <f>SUM(J4)</f>
        <v>0</v>
      </c>
      <c r="L4" s="47" t="e">
        <f t="shared" ref="L4:L20" si="0">IF(F4=0,0,ROUND(PRODUCT(F4/SUM(HOUR(J4),PRODUCT(MINUTE(J4)/60))),1))</f>
        <v>#DIV/0!</v>
      </c>
      <c r="M4" s="33"/>
      <c r="N4" s="38"/>
      <c r="O4" s="19">
        <f>SUM(N4)</f>
        <v>0</v>
      </c>
      <c r="P4" s="47" t="e">
        <f t="shared" ref="P4:P20" si="1">IF(F4=0,0,ROUND(PRODUCT(F4/SUM(HOUR(N4),PRODUCT(MINUTE(N4)/60))),1))</f>
        <v>#DIV/0!</v>
      </c>
      <c r="Q4" s="19">
        <f t="shared" ref="Q4:Q20" si="2">SUM(N4,-J4)</f>
        <v>0</v>
      </c>
      <c r="R4" s="19">
        <f>SUM(Q4)</f>
        <v>0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20" si="3">SUM(S4,-T4,V4)</f>
        <v>0</v>
      </c>
      <c r="Y4" s="14">
        <f>SUM(X4)</f>
        <v>0</v>
      </c>
      <c r="Z4" s="14">
        <f t="shared" ref="Z4:Z20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3" t="s">
        <v>44</v>
      </c>
      <c r="B5" s="44">
        <v>30403</v>
      </c>
      <c r="C5" s="45" t="s">
        <v>56</v>
      </c>
      <c r="D5" s="46" t="s">
        <v>57</v>
      </c>
      <c r="E5" s="4" t="s">
        <v>58</v>
      </c>
      <c r="F5" s="45">
        <v>90</v>
      </c>
      <c r="G5" s="16">
        <f>SUM(G4,F5)</f>
        <v>205</v>
      </c>
      <c r="H5" s="10">
        <f>ROUND(PRODUCT(G5/2),0)</f>
        <v>103</v>
      </c>
      <c r="I5" s="10">
        <f>ROUND(PRODUCT(G5/COUNT(F4:F5)),0)</f>
        <v>103</v>
      </c>
      <c r="J5" s="39"/>
      <c r="K5" s="20">
        <f t="shared" ref="K5:K20" si="5">SUM(J5,K4)</f>
        <v>0</v>
      </c>
      <c r="L5" s="47" t="e">
        <f t="shared" si="0"/>
        <v>#DIV/0!</v>
      </c>
      <c r="M5" s="34"/>
      <c r="N5" s="39"/>
      <c r="O5" s="20">
        <f t="shared" ref="O5:O20" si="6">SUM(N5,O4)</f>
        <v>0</v>
      </c>
      <c r="P5" s="47" t="e">
        <f t="shared" si="1"/>
        <v>#DIV/0!</v>
      </c>
      <c r="Q5" s="20">
        <f t="shared" si="2"/>
        <v>0</v>
      </c>
      <c r="R5" s="20">
        <f>SUM(Q5,R4)</f>
        <v>0</v>
      </c>
      <c r="S5" s="10"/>
      <c r="T5" s="10"/>
      <c r="U5" s="17">
        <f>SUM(-S5,T5)</f>
        <v>0</v>
      </c>
      <c r="V5" s="28"/>
      <c r="W5" s="17">
        <f t="shared" ref="W5:W20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3" t="s">
        <v>45</v>
      </c>
      <c r="B6" s="44">
        <v>30404</v>
      </c>
      <c r="C6" s="45" t="s">
        <v>58</v>
      </c>
      <c r="D6" s="46" t="s">
        <v>59</v>
      </c>
      <c r="E6" s="4" t="s">
        <v>60</v>
      </c>
      <c r="F6" s="45">
        <v>99</v>
      </c>
      <c r="G6" s="16">
        <f t="shared" ref="G6:G20" si="8">SUM(G5,F6)</f>
        <v>304</v>
      </c>
      <c r="H6" s="10">
        <f>ROUND(PRODUCT(G6/3),0)</f>
        <v>101</v>
      </c>
      <c r="I6" s="10">
        <f>ROUND(PRODUCT(G6/COUNT(F4:F6)),0)</f>
        <v>101</v>
      </c>
      <c r="J6" s="39"/>
      <c r="K6" s="20">
        <f t="shared" si="5"/>
        <v>0</v>
      </c>
      <c r="L6" s="47" t="e">
        <f t="shared" si="0"/>
        <v>#DIV/0!</v>
      </c>
      <c r="M6" s="34"/>
      <c r="N6" s="39"/>
      <c r="O6" s="20">
        <f t="shared" si="6"/>
        <v>0</v>
      </c>
      <c r="P6" s="47" t="e">
        <f t="shared" si="1"/>
        <v>#DIV/0!</v>
      </c>
      <c r="Q6" s="20">
        <f t="shared" si="2"/>
        <v>0</v>
      </c>
      <c r="R6" s="20">
        <f t="shared" ref="R6:R20" si="9">SUM(Q6,R5)</f>
        <v>0</v>
      </c>
      <c r="S6" s="10"/>
      <c r="T6" s="28"/>
      <c r="U6" s="17">
        <f t="shared" ref="U6:U20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20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20" si="12">SUM(AG6,-AF6)</f>
        <v>0</v>
      </c>
    </row>
    <row r="7" spans="1:34" ht="13">
      <c r="A7" s="43" t="s">
        <v>46</v>
      </c>
      <c r="B7" s="44">
        <v>30405</v>
      </c>
      <c r="C7" s="45" t="s">
        <v>60</v>
      </c>
      <c r="D7" s="46" t="s">
        <v>61</v>
      </c>
      <c r="E7" s="4" t="s">
        <v>62</v>
      </c>
      <c r="F7" s="45">
        <v>94</v>
      </c>
      <c r="G7" s="16">
        <f t="shared" si="8"/>
        <v>398</v>
      </c>
      <c r="H7" s="10">
        <f>ROUND(PRODUCT(G7/4),0)</f>
        <v>100</v>
      </c>
      <c r="I7" s="10">
        <f>ROUND(PRODUCT(G7/COUNT(F4:F7)),0)</f>
        <v>100</v>
      </c>
      <c r="J7" s="39"/>
      <c r="K7" s="20">
        <f t="shared" si="5"/>
        <v>0</v>
      </c>
      <c r="L7" s="47" t="e">
        <f t="shared" si="0"/>
        <v>#DIV/0!</v>
      </c>
      <c r="M7" s="35"/>
      <c r="N7" s="39"/>
      <c r="O7" s="20">
        <f t="shared" si="6"/>
        <v>0</v>
      </c>
      <c r="P7" s="47" t="e">
        <f t="shared" si="1"/>
        <v>#DIV/0!</v>
      </c>
      <c r="Q7" s="20">
        <f t="shared" si="2"/>
        <v>0</v>
      </c>
      <c r="R7" s="20">
        <f t="shared" si="9"/>
        <v>0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3" t="s">
        <v>47</v>
      </c>
      <c r="B8" s="44">
        <v>30406</v>
      </c>
      <c r="C8" s="45" t="s">
        <v>62</v>
      </c>
      <c r="D8" s="46" t="s">
        <v>63</v>
      </c>
      <c r="E8" s="4" t="s">
        <v>64</v>
      </c>
      <c r="F8" s="45">
        <v>125</v>
      </c>
      <c r="G8" s="16">
        <f t="shared" si="8"/>
        <v>523</v>
      </c>
      <c r="H8" s="10">
        <f>ROUND(PRODUCT(G8/5),0)</f>
        <v>105</v>
      </c>
      <c r="I8" s="10">
        <f>ROUND(PRODUCT(G8/COUNT(F4:F8)),0)</f>
        <v>105</v>
      </c>
      <c r="J8" s="39"/>
      <c r="K8" s="20">
        <f t="shared" si="5"/>
        <v>0</v>
      </c>
      <c r="L8" s="47" t="e">
        <f t="shared" si="0"/>
        <v>#DIV/0!</v>
      </c>
      <c r="M8" s="35"/>
      <c r="N8" s="39"/>
      <c r="O8" s="20">
        <f t="shared" si="6"/>
        <v>0</v>
      </c>
      <c r="P8" s="47" t="e">
        <f t="shared" si="1"/>
        <v>#DIV/0!</v>
      </c>
      <c r="Q8" s="20">
        <f t="shared" si="2"/>
        <v>0</v>
      </c>
      <c r="R8" s="20">
        <f t="shared" si="9"/>
        <v>0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3" t="s">
        <v>48</v>
      </c>
      <c r="B9" s="44">
        <v>30407</v>
      </c>
      <c r="C9" s="45" t="s">
        <v>64</v>
      </c>
      <c r="D9" s="46" t="s">
        <v>65</v>
      </c>
      <c r="E9" s="4" t="s">
        <v>66</v>
      </c>
      <c r="F9" s="45">
        <v>109</v>
      </c>
      <c r="G9" s="16">
        <f t="shared" si="8"/>
        <v>632</v>
      </c>
      <c r="H9" s="10">
        <f>ROUND(PRODUCT(G9/6),0)</f>
        <v>105</v>
      </c>
      <c r="I9" s="10">
        <f>ROUND(PRODUCT(G9/COUNT(F4:F9)),0)</f>
        <v>105</v>
      </c>
      <c r="J9" s="39"/>
      <c r="K9" s="20">
        <f t="shared" si="5"/>
        <v>0</v>
      </c>
      <c r="L9" s="47" t="e">
        <f t="shared" si="0"/>
        <v>#DIV/0!</v>
      </c>
      <c r="M9" s="35"/>
      <c r="N9" s="39"/>
      <c r="O9" s="20">
        <f t="shared" si="6"/>
        <v>0</v>
      </c>
      <c r="P9" s="47" t="e">
        <f t="shared" si="1"/>
        <v>#DIV/0!</v>
      </c>
      <c r="Q9" s="20">
        <f t="shared" si="2"/>
        <v>0</v>
      </c>
      <c r="R9" s="20">
        <f t="shared" si="9"/>
        <v>0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3" t="s">
        <v>49</v>
      </c>
      <c r="B10" s="44">
        <v>30408</v>
      </c>
      <c r="C10" s="45" t="s">
        <v>66</v>
      </c>
      <c r="D10" s="46" t="s">
        <v>67</v>
      </c>
      <c r="E10" s="4" t="s">
        <v>68</v>
      </c>
      <c r="F10" s="45">
        <v>106</v>
      </c>
      <c r="G10" s="16">
        <f t="shared" si="8"/>
        <v>738</v>
      </c>
      <c r="H10" s="10">
        <f>ROUND(PRODUCT(G10/7),0)</f>
        <v>105</v>
      </c>
      <c r="I10" s="10">
        <f>ROUND(PRODUCT(G10/COUNT(F4:F10)),0)</f>
        <v>105</v>
      </c>
      <c r="J10" s="39"/>
      <c r="K10" s="20">
        <f t="shared" si="5"/>
        <v>0</v>
      </c>
      <c r="L10" s="47" t="e">
        <f t="shared" si="0"/>
        <v>#DIV/0!</v>
      </c>
      <c r="M10" s="34"/>
      <c r="N10" s="39"/>
      <c r="O10" s="20">
        <f t="shared" si="6"/>
        <v>0</v>
      </c>
      <c r="P10" s="47" t="e">
        <f t="shared" si="1"/>
        <v>#DIV/0!</v>
      </c>
      <c r="Q10" s="20">
        <f t="shared" si="2"/>
        <v>0</v>
      </c>
      <c r="R10" s="20">
        <f t="shared" si="9"/>
        <v>0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5" t="s">
        <v>50</v>
      </c>
      <c r="B11" s="44">
        <v>30409</v>
      </c>
      <c r="C11" s="45" t="s">
        <v>68</v>
      </c>
      <c r="D11" s="46" t="s">
        <v>69</v>
      </c>
      <c r="E11" s="4" t="s">
        <v>70</v>
      </c>
      <c r="F11" s="45">
        <v>95</v>
      </c>
      <c r="G11" s="16">
        <f t="shared" si="8"/>
        <v>833</v>
      </c>
      <c r="H11" s="10">
        <f>ROUND(PRODUCT(G11/8),0)</f>
        <v>104</v>
      </c>
      <c r="I11" s="10">
        <f>ROUND(PRODUCT(G11/COUNT(F4:F11)),0)</f>
        <v>104</v>
      </c>
      <c r="J11" s="39"/>
      <c r="K11" s="20">
        <f t="shared" si="5"/>
        <v>0</v>
      </c>
      <c r="L11" s="47" t="e">
        <f t="shared" si="0"/>
        <v>#DIV/0!</v>
      </c>
      <c r="M11" s="35"/>
      <c r="N11" s="39"/>
      <c r="O11" s="20">
        <f t="shared" si="6"/>
        <v>0</v>
      </c>
      <c r="P11" s="47" t="e">
        <f t="shared" si="1"/>
        <v>#DIV/0!</v>
      </c>
      <c r="Q11" s="20">
        <f t="shared" si="2"/>
        <v>0</v>
      </c>
      <c r="R11" s="20">
        <f t="shared" si="9"/>
        <v>0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5" t="s">
        <v>51</v>
      </c>
      <c r="B12" s="44">
        <v>30410</v>
      </c>
      <c r="C12" s="45" t="s">
        <v>70</v>
      </c>
      <c r="D12" s="46" t="s">
        <v>71</v>
      </c>
      <c r="E12" s="4" t="s">
        <v>72</v>
      </c>
      <c r="F12" s="45">
        <v>119</v>
      </c>
      <c r="G12" s="16">
        <f t="shared" si="8"/>
        <v>952</v>
      </c>
      <c r="H12" s="10">
        <f>ROUND(PRODUCT(G12/9),0)</f>
        <v>106</v>
      </c>
      <c r="I12" s="10">
        <f>ROUND(PRODUCT(G12/COUNT(F4:F12)),0)</f>
        <v>106</v>
      </c>
      <c r="J12" s="39"/>
      <c r="K12" s="20">
        <f t="shared" si="5"/>
        <v>0</v>
      </c>
      <c r="L12" s="47" t="e">
        <f t="shared" si="0"/>
        <v>#DIV/0!</v>
      </c>
      <c r="M12" s="34"/>
      <c r="N12" s="39"/>
      <c r="O12" s="20">
        <f t="shared" si="6"/>
        <v>0</v>
      </c>
      <c r="P12" s="47" t="e">
        <f t="shared" si="1"/>
        <v>#DIV/0!</v>
      </c>
      <c r="Q12" s="20">
        <f t="shared" si="2"/>
        <v>0</v>
      </c>
      <c r="R12" s="20">
        <f t="shared" si="9"/>
        <v>0</v>
      </c>
      <c r="S12" s="10"/>
      <c r="T12" s="10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10"/>
      <c r="AB12" s="10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5" t="s">
        <v>5</v>
      </c>
      <c r="B13" s="44">
        <v>30411</v>
      </c>
      <c r="C13" s="45" t="s">
        <v>72</v>
      </c>
      <c r="D13" s="46" t="s">
        <v>73</v>
      </c>
      <c r="E13" s="4" t="s">
        <v>74</v>
      </c>
      <c r="F13" s="45">
        <v>90</v>
      </c>
      <c r="G13" s="16">
        <f t="shared" si="8"/>
        <v>1042</v>
      </c>
      <c r="H13" s="10">
        <f>ROUND(PRODUCT(G13/10),0)</f>
        <v>104</v>
      </c>
      <c r="I13" s="10">
        <f>ROUND(PRODUCT(G13/COUNT(F4:F13)),0)</f>
        <v>104</v>
      </c>
      <c r="J13" s="39"/>
      <c r="K13" s="20">
        <f t="shared" si="5"/>
        <v>0</v>
      </c>
      <c r="L13" s="47" t="e">
        <f t="shared" si="0"/>
        <v>#DIV/0!</v>
      </c>
      <c r="M13" s="35"/>
      <c r="N13" s="39"/>
      <c r="O13" s="20">
        <f t="shared" si="6"/>
        <v>0</v>
      </c>
      <c r="P13" s="47" t="e">
        <f t="shared" si="1"/>
        <v>#DIV/0!</v>
      </c>
      <c r="Q13" s="20">
        <f t="shared" si="2"/>
        <v>0</v>
      </c>
      <c r="R13" s="20">
        <f t="shared" si="9"/>
        <v>0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13">
      <c r="A14" s="5" t="s">
        <v>7</v>
      </c>
      <c r="B14" s="44">
        <v>30412</v>
      </c>
      <c r="C14" s="45"/>
      <c r="D14" s="46" t="s">
        <v>74</v>
      </c>
      <c r="E14" s="4"/>
      <c r="F14" s="45"/>
      <c r="G14" s="16">
        <f t="shared" si="8"/>
        <v>1042</v>
      </c>
      <c r="H14" s="10">
        <f>ROUND(PRODUCT(G14/11),0)</f>
        <v>95</v>
      </c>
      <c r="I14" s="10">
        <f>ROUND(PRODUCT(G14/COUNT(F4:F14)),0)</f>
        <v>104</v>
      </c>
      <c r="J14" s="39"/>
      <c r="K14" s="20">
        <f t="shared" si="5"/>
        <v>0</v>
      </c>
      <c r="L14" s="47">
        <f t="shared" si="0"/>
        <v>0</v>
      </c>
      <c r="M14" s="35"/>
      <c r="N14" s="39"/>
      <c r="O14" s="20">
        <f t="shared" si="6"/>
        <v>0</v>
      </c>
      <c r="P14" s="47">
        <f t="shared" si="1"/>
        <v>0</v>
      </c>
      <c r="Q14" s="20">
        <f t="shared" si="2"/>
        <v>0</v>
      </c>
      <c r="R14" s="20">
        <f t="shared" si="9"/>
        <v>0</v>
      </c>
      <c r="S14" s="28"/>
      <c r="T14" s="28"/>
      <c r="U14" s="17">
        <f t="shared" si="10"/>
        <v>0</v>
      </c>
      <c r="V14" s="28"/>
      <c r="W14" s="17">
        <f t="shared" si="7"/>
        <v>0</v>
      </c>
      <c r="X14" s="10">
        <f t="shared" si="3"/>
        <v>0</v>
      </c>
      <c r="Y14" s="17">
        <f t="shared" si="11"/>
        <v>0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5" t="s">
        <v>35</v>
      </c>
      <c r="B15" s="44">
        <v>30413</v>
      </c>
      <c r="C15" s="45" t="s">
        <v>74</v>
      </c>
      <c r="D15" s="46" t="s">
        <v>75</v>
      </c>
      <c r="E15" s="4" t="s">
        <v>76</v>
      </c>
      <c r="F15" s="45">
        <v>139</v>
      </c>
      <c r="G15" s="16">
        <f t="shared" si="8"/>
        <v>1181</v>
      </c>
      <c r="H15" s="10">
        <f>ROUND(PRODUCT(G15/12),0)</f>
        <v>98</v>
      </c>
      <c r="I15" s="10">
        <f>ROUND(PRODUCT(G15/COUNT(F4:F15)),0)</f>
        <v>107</v>
      </c>
      <c r="J15" s="39"/>
      <c r="K15" s="20">
        <f t="shared" si="5"/>
        <v>0</v>
      </c>
      <c r="L15" s="47" t="e">
        <f t="shared" si="0"/>
        <v>#DIV/0!</v>
      </c>
      <c r="M15" s="34"/>
      <c r="N15" s="39"/>
      <c r="O15" s="20">
        <f t="shared" si="6"/>
        <v>0</v>
      </c>
      <c r="P15" s="47" t="e">
        <f t="shared" si="1"/>
        <v>#DIV/0!</v>
      </c>
      <c r="Q15" s="20">
        <f t="shared" si="2"/>
        <v>0</v>
      </c>
      <c r="R15" s="20">
        <f t="shared" si="9"/>
        <v>0</v>
      </c>
      <c r="S15" s="10"/>
      <c r="T15" s="10"/>
      <c r="U15" s="17">
        <f t="shared" si="10"/>
        <v>0</v>
      </c>
      <c r="V15" s="28"/>
      <c r="W15" s="17">
        <f t="shared" si="7"/>
        <v>0</v>
      </c>
      <c r="X15" s="10">
        <f t="shared" si="3"/>
        <v>0</v>
      </c>
      <c r="Y15" s="17">
        <f t="shared" si="11"/>
        <v>0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5" t="s">
        <v>36</v>
      </c>
      <c r="B16" s="44">
        <v>30414</v>
      </c>
      <c r="C16" s="45" t="s">
        <v>76</v>
      </c>
      <c r="D16" s="46" t="s">
        <v>77</v>
      </c>
      <c r="E16" s="4" t="s">
        <v>78</v>
      </c>
      <c r="F16" s="45">
        <v>133</v>
      </c>
      <c r="G16" s="16">
        <f t="shared" si="8"/>
        <v>1314</v>
      </c>
      <c r="H16" s="10">
        <f>ROUND(PRODUCT(G16/13),0)</f>
        <v>101</v>
      </c>
      <c r="I16" s="10">
        <f>ROUND(PRODUCT(G16/COUNT(F4:F16)),0)</f>
        <v>110</v>
      </c>
      <c r="J16" s="39"/>
      <c r="K16" s="20">
        <f t="shared" si="5"/>
        <v>0</v>
      </c>
      <c r="L16" s="47" t="e">
        <f t="shared" si="0"/>
        <v>#DIV/0!</v>
      </c>
      <c r="M16" s="34"/>
      <c r="N16" s="39"/>
      <c r="O16" s="20">
        <f t="shared" si="6"/>
        <v>0</v>
      </c>
      <c r="P16" s="47" t="e">
        <f t="shared" si="1"/>
        <v>#DIV/0!</v>
      </c>
      <c r="Q16" s="20">
        <f t="shared" si="2"/>
        <v>0</v>
      </c>
      <c r="R16" s="20">
        <f t="shared" si="9"/>
        <v>0</v>
      </c>
      <c r="S16" s="10"/>
      <c r="T16" s="10"/>
      <c r="U16" s="17">
        <f t="shared" si="10"/>
        <v>0</v>
      </c>
      <c r="V16" s="28"/>
      <c r="W16" s="17">
        <f t="shared" si="7"/>
        <v>0</v>
      </c>
      <c r="X16" s="10">
        <f t="shared" si="3"/>
        <v>0</v>
      </c>
      <c r="Y16" s="17">
        <f t="shared" si="11"/>
        <v>0</v>
      </c>
      <c r="Z16" s="17">
        <f t="shared" si="4"/>
        <v>0</v>
      </c>
      <c r="AA16" s="10"/>
      <c r="AB16" s="10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5" t="s">
        <v>37</v>
      </c>
      <c r="B17" s="44">
        <v>30415</v>
      </c>
      <c r="C17" s="45" t="s">
        <v>78</v>
      </c>
      <c r="D17" s="46" t="s">
        <v>79</v>
      </c>
      <c r="E17" s="4" t="s">
        <v>80</v>
      </c>
      <c r="F17" s="45">
        <v>109</v>
      </c>
      <c r="G17" s="16">
        <f t="shared" si="8"/>
        <v>1423</v>
      </c>
      <c r="H17" s="10">
        <f>ROUND(PRODUCT(G17/14),0)</f>
        <v>102</v>
      </c>
      <c r="I17" s="10">
        <f>ROUND(PRODUCT(G17/COUNT(F4:F17)),0)</f>
        <v>109</v>
      </c>
      <c r="J17" s="39"/>
      <c r="K17" s="20">
        <f t="shared" si="5"/>
        <v>0</v>
      </c>
      <c r="L17" s="47" t="e">
        <f t="shared" si="0"/>
        <v>#DIV/0!</v>
      </c>
      <c r="M17" s="34"/>
      <c r="N17" s="39"/>
      <c r="O17" s="20">
        <f t="shared" si="6"/>
        <v>0</v>
      </c>
      <c r="P17" s="47" t="e">
        <f t="shared" si="1"/>
        <v>#DIV/0!</v>
      </c>
      <c r="Q17" s="20">
        <f t="shared" si="2"/>
        <v>0</v>
      </c>
      <c r="R17" s="20">
        <f t="shared" si="9"/>
        <v>0</v>
      </c>
      <c r="S17" s="10"/>
      <c r="T17" s="10"/>
      <c r="U17" s="17">
        <f t="shared" si="10"/>
        <v>0</v>
      </c>
      <c r="V17" s="28"/>
      <c r="W17" s="17">
        <f t="shared" si="7"/>
        <v>0</v>
      </c>
      <c r="X17" s="10">
        <f t="shared" si="3"/>
        <v>0</v>
      </c>
      <c r="Y17" s="17">
        <f t="shared" si="11"/>
        <v>0</v>
      </c>
      <c r="Z17" s="17">
        <f t="shared" si="4"/>
        <v>0</v>
      </c>
      <c r="AA17" s="10"/>
      <c r="AB17" s="10"/>
      <c r="AC17" s="29"/>
      <c r="AD17" s="28"/>
      <c r="AE17" s="29"/>
      <c r="AF17" s="29"/>
      <c r="AG17" s="29"/>
      <c r="AH17" s="18">
        <f t="shared" si="12"/>
        <v>0</v>
      </c>
    </row>
    <row r="18" spans="1:34" ht="13">
      <c r="A18" s="5" t="s">
        <v>38</v>
      </c>
      <c r="B18" s="44">
        <v>30416</v>
      </c>
      <c r="C18" s="45" t="s">
        <v>80</v>
      </c>
      <c r="D18" s="46"/>
      <c r="E18" s="4" t="s">
        <v>81</v>
      </c>
      <c r="F18" s="45">
        <v>25</v>
      </c>
      <c r="G18" s="16">
        <f t="shared" si="8"/>
        <v>1448</v>
      </c>
      <c r="H18" s="10">
        <f>ROUND(PRODUCT(G18/15),0)</f>
        <v>97</v>
      </c>
      <c r="I18" s="10">
        <f>ROUND(PRODUCT(G18/COUNT(F4:F18)),0)</f>
        <v>103</v>
      </c>
      <c r="J18" s="39"/>
      <c r="K18" s="20">
        <f t="shared" si="5"/>
        <v>0</v>
      </c>
      <c r="L18" s="47" t="e">
        <f t="shared" si="0"/>
        <v>#DIV/0!</v>
      </c>
      <c r="M18" s="34"/>
      <c r="N18" s="39"/>
      <c r="O18" s="20">
        <f t="shared" si="6"/>
        <v>0</v>
      </c>
      <c r="P18" s="47" t="e">
        <f t="shared" si="1"/>
        <v>#DIV/0!</v>
      </c>
      <c r="Q18" s="20">
        <f t="shared" si="2"/>
        <v>0</v>
      </c>
      <c r="R18" s="20">
        <f t="shared" si="9"/>
        <v>0</v>
      </c>
      <c r="S18" s="28"/>
      <c r="T18" s="10"/>
      <c r="U18" s="17">
        <f t="shared" si="10"/>
        <v>0</v>
      </c>
      <c r="V18" s="28"/>
      <c r="W18" s="17">
        <f t="shared" si="7"/>
        <v>0</v>
      </c>
      <c r="X18" s="10">
        <f t="shared" si="3"/>
        <v>0</v>
      </c>
      <c r="Y18" s="17">
        <f t="shared" si="11"/>
        <v>0</v>
      </c>
      <c r="Z18" s="17">
        <f t="shared" si="4"/>
        <v>0</v>
      </c>
      <c r="AA18" s="10"/>
      <c r="AB18" s="10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5" t="s">
        <v>39</v>
      </c>
      <c r="B19" s="44">
        <v>30417</v>
      </c>
      <c r="C19" s="45" t="s">
        <v>81</v>
      </c>
      <c r="D19" s="46" t="s">
        <v>82</v>
      </c>
      <c r="E19" s="4" t="s">
        <v>83</v>
      </c>
      <c r="F19" s="45">
        <v>90</v>
      </c>
      <c r="G19" s="16">
        <f t="shared" si="8"/>
        <v>1538</v>
      </c>
      <c r="H19" s="10">
        <f>ROUND(PRODUCT(G19/16),0)</f>
        <v>96</v>
      </c>
      <c r="I19" s="10">
        <f>ROUND(PRODUCT(G19/COUNT(F4:F19)),0)</f>
        <v>103</v>
      </c>
      <c r="J19" s="39"/>
      <c r="K19" s="20">
        <f t="shared" si="5"/>
        <v>0</v>
      </c>
      <c r="L19" s="47" t="e">
        <f t="shared" si="0"/>
        <v>#DIV/0!</v>
      </c>
      <c r="M19" s="34"/>
      <c r="N19" s="39"/>
      <c r="O19" s="20">
        <f t="shared" si="6"/>
        <v>0</v>
      </c>
      <c r="P19" s="47" t="e">
        <f t="shared" si="1"/>
        <v>#DIV/0!</v>
      </c>
      <c r="Q19" s="20">
        <f t="shared" si="2"/>
        <v>0</v>
      </c>
      <c r="R19" s="20">
        <f t="shared" si="9"/>
        <v>0</v>
      </c>
      <c r="S19" s="10"/>
      <c r="T19" s="10"/>
      <c r="U19" s="17">
        <f t="shared" si="10"/>
        <v>0</v>
      </c>
      <c r="V19" s="28"/>
      <c r="W19" s="17">
        <f t="shared" si="7"/>
        <v>0</v>
      </c>
      <c r="X19" s="10">
        <f t="shared" si="3"/>
        <v>0</v>
      </c>
      <c r="Y19" s="17">
        <f t="shared" si="11"/>
        <v>0</v>
      </c>
      <c r="Z19" s="17">
        <f t="shared" si="4"/>
        <v>0</v>
      </c>
      <c r="AA19" s="10"/>
      <c r="AB19" s="10"/>
      <c r="AC19" s="29"/>
      <c r="AD19" s="28"/>
      <c r="AE19" s="29"/>
      <c r="AF19" s="29"/>
      <c r="AG19" s="29"/>
      <c r="AH19" s="18">
        <f t="shared" si="12"/>
        <v>0</v>
      </c>
    </row>
    <row r="20" spans="1:34" ht="13">
      <c r="A20" s="5" t="s">
        <v>40</v>
      </c>
      <c r="B20" s="44">
        <v>30418</v>
      </c>
      <c r="C20" s="45" t="s">
        <v>83</v>
      </c>
      <c r="D20" s="46" t="s">
        <v>84</v>
      </c>
      <c r="E20" s="4" t="s">
        <v>85</v>
      </c>
      <c r="F20" s="45">
        <v>142</v>
      </c>
      <c r="G20" s="16">
        <f t="shared" si="8"/>
        <v>1680</v>
      </c>
      <c r="H20" s="10">
        <f>ROUND(PRODUCT(G20/17),0)</f>
        <v>99</v>
      </c>
      <c r="I20" s="10">
        <f>ROUND(PRODUCT(G20/COUNT(F4:F20)),0)</f>
        <v>105</v>
      </c>
      <c r="J20" s="39"/>
      <c r="K20" s="20">
        <f t="shared" si="5"/>
        <v>0</v>
      </c>
      <c r="L20" s="47" t="e">
        <f t="shared" si="0"/>
        <v>#DIV/0!</v>
      </c>
      <c r="M20" s="34"/>
      <c r="N20" s="39"/>
      <c r="O20" s="20">
        <f t="shared" si="6"/>
        <v>0</v>
      </c>
      <c r="P20" s="47" t="e">
        <f t="shared" si="1"/>
        <v>#DIV/0!</v>
      </c>
      <c r="Q20" s="20">
        <f t="shared" si="2"/>
        <v>0</v>
      </c>
      <c r="R20" s="20">
        <f t="shared" si="9"/>
        <v>0</v>
      </c>
      <c r="S20" s="10"/>
      <c r="T20" s="10"/>
      <c r="U20" s="17">
        <f t="shared" si="10"/>
        <v>0</v>
      </c>
      <c r="V20" s="28"/>
      <c r="W20" s="17">
        <f t="shared" si="7"/>
        <v>0</v>
      </c>
      <c r="X20" s="10">
        <f t="shared" si="3"/>
        <v>0</v>
      </c>
      <c r="Y20" s="17">
        <f t="shared" si="11"/>
        <v>0</v>
      </c>
      <c r="Z20" s="17">
        <f t="shared" si="4"/>
        <v>0</v>
      </c>
      <c r="AA20" s="10"/>
      <c r="AB20" s="10"/>
      <c r="AC20" s="29"/>
      <c r="AD20" s="28"/>
      <c r="AE20" s="29"/>
      <c r="AF20" s="29"/>
      <c r="AG20" s="29"/>
      <c r="AH20" s="18">
        <f t="shared" si="12"/>
        <v>0</v>
      </c>
    </row>
    <row r="21" spans="1:34" ht="13">
      <c r="A21" s="30" t="s">
        <v>6</v>
      </c>
      <c r="B21" s="56"/>
      <c r="C21" s="57"/>
      <c r="D21" s="57"/>
      <c r="E21" s="58"/>
      <c r="F21" s="31">
        <f>SUM(F4:F20)</f>
        <v>1680</v>
      </c>
      <c r="G21" s="21">
        <f>SUM(G20)</f>
        <v>1680</v>
      </c>
      <c r="H21" s="21">
        <f>SUM(H20)</f>
        <v>99</v>
      </c>
      <c r="I21" s="21">
        <f>SUM(I20)</f>
        <v>105</v>
      </c>
      <c r="J21" s="22">
        <f>SUM(J4:J20)</f>
        <v>0</v>
      </c>
      <c r="K21" s="37" t="e">
        <f>F21/SUM(HOUR(J21)+(ROUNDDOWN(J21,0)*24),PRODUCT(MINUTE(J21)/60))</f>
        <v>#DIV/0!</v>
      </c>
      <c r="L21" s="42" t="e">
        <f>SUM(L4:L20)/COUNT(F4:F20)</f>
        <v>#DIV/0!</v>
      </c>
      <c r="M21" s="48" t="e">
        <f>PRODUCT(SUM(M4:M20),1/COUNT(M4:M20))</f>
        <v>#DIV/0!</v>
      </c>
      <c r="N21" s="22">
        <f>SUM(N4:N20)</f>
        <v>0</v>
      </c>
      <c r="O21" s="37" t="e">
        <f>F21/SUM(HOUR(N21)+(ROUNDDOWN(N21,0)*24),PRODUCT(MINUTE(N21)/60))</f>
        <v>#DIV/0!</v>
      </c>
      <c r="P21" s="42" t="e">
        <f>SUM(P4:P20)/COUNT(F4:F20)</f>
        <v>#DIV/0!</v>
      </c>
      <c r="Q21" s="22">
        <f>SUM(Q4:Q20)</f>
        <v>0</v>
      </c>
      <c r="R21" s="21"/>
      <c r="S21" s="21" t="e">
        <f>ROUND(SUM(S4:S20)/COUNT(S4:S20),0)</f>
        <v>#DIV/0!</v>
      </c>
      <c r="T21" s="21" t="e">
        <f>ROUND(SUM(T4:T20)/COUNT(T4:T20),0)</f>
        <v>#DIV/0!</v>
      </c>
      <c r="U21" s="23">
        <f>SUM(U4:U20)</f>
        <v>0</v>
      </c>
      <c r="V21" s="21" t="e">
        <f>ROUND(SUM(V4:V20)/COUNT(V4:V20),0)</f>
        <v>#DIV/0!</v>
      </c>
      <c r="W21" s="21">
        <f>SUM(W20)</f>
        <v>0</v>
      </c>
      <c r="X21" s="21" t="e">
        <f>ROUND(SUM(X4:X20)/COUNT(V4:V20),0)</f>
        <v>#DIV/0!</v>
      </c>
      <c r="Y21" s="21">
        <f>SUM(Y20)</f>
        <v>0</v>
      </c>
      <c r="Z21" s="23">
        <f>SUM(Z4:Z20)</f>
        <v>0</v>
      </c>
      <c r="AA21" s="21" t="e">
        <f>ROUND(SUM(AA4:AA20)/COUNT(AA4:AA20),0)</f>
        <v>#DIV/0!</v>
      </c>
      <c r="AB21" s="36" t="e">
        <f t="shared" ref="AB21:AG21" si="13">SUM(AB4:AB20)/COUNT(AB4:AB20)</f>
        <v>#DIV/0!</v>
      </c>
      <c r="AC21" s="36" t="e">
        <f t="shared" si="13"/>
        <v>#DIV/0!</v>
      </c>
      <c r="AD21" s="36" t="e">
        <f t="shared" si="13"/>
        <v>#DIV/0!</v>
      </c>
      <c r="AE21" s="36" t="e">
        <f t="shared" si="13"/>
        <v>#DIV/0!</v>
      </c>
      <c r="AF21" s="36" t="e">
        <f t="shared" si="13"/>
        <v>#DIV/0!</v>
      </c>
      <c r="AG21" s="36" t="e">
        <f t="shared" si="13"/>
        <v>#DIV/0!</v>
      </c>
      <c r="AH21" s="36" t="e">
        <f>SUM(AH4:AH20)/COUNT(AG4:AG20)</f>
        <v>#DIV/0!</v>
      </c>
    </row>
    <row r="22" spans="1:34" ht="13">
      <c r="Q22" s="10"/>
      <c r="R22" s="10"/>
      <c r="S22" s="10"/>
      <c r="W22" s="17"/>
      <c r="Y22" s="17"/>
    </row>
    <row r="23" spans="1:34" ht="13">
      <c r="O23" s="10"/>
      <c r="P23" s="10"/>
      <c r="Q23" s="10"/>
      <c r="R23" s="32"/>
      <c r="S23" s="10"/>
      <c r="T23" s="10"/>
      <c r="U23" s="10"/>
      <c r="V23" s="10"/>
      <c r="W23" s="17"/>
      <c r="X23" s="10"/>
      <c r="Y23" s="17"/>
      <c r="Z23" s="10"/>
      <c r="AA23" s="10"/>
    </row>
    <row r="24" spans="1:34" ht="13">
      <c r="N24" s="41"/>
      <c r="O24" s="10"/>
      <c r="P24" s="10"/>
      <c r="Q24" s="40"/>
      <c r="R24" s="40"/>
      <c r="S24" s="10"/>
      <c r="T24" s="10"/>
      <c r="U24" s="10"/>
      <c r="V24" s="10"/>
      <c r="W24" s="10"/>
      <c r="X24" s="10"/>
      <c r="Y24" s="10"/>
      <c r="Z24" s="10"/>
      <c r="AA24" s="10"/>
    </row>
    <row r="25" spans="1:34" ht="13">
      <c r="O25" s="10"/>
      <c r="P25" s="10"/>
      <c r="Q25" s="40"/>
      <c r="R25" s="40"/>
      <c r="S25" s="10"/>
      <c r="T25" s="10"/>
      <c r="U25" s="10"/>
      <c r="V25" s="10"/>
      <c r="W25" s="10"/>
      <c r="X25" s="10"/>
      <c r="Y25" s="10"/>
      <c r="Z25" s="10"/>
      <c r="AA25" s="10"/>
    </row>
    <row r="26" spans="1:34" ht="13">
      <c r="O26" s="10"/>
      <c r="P26" s="10"/>
      <c r="Q26" s="10"/>
      <c r="R26" s="40"/>
      <c r="S26" s="10"/>
      <c r="T26" s="10"/>
      <c r="U26" s="10"/>
      <c r="V26" s="10"/>
      <c r="W26" s="10"/>
      <c r="X26" s="10"/>
      <c r="Y26" s="10"/>
      <c r="Z26" s="10"/>
      <c r="AA26" s="10"/>
    </row>
    <row r="27" spans="1:34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</sheetData>
  <mergeCells count="4">
    <mergeCell ref="A1:F1"/>
    <mergeCell ref="A2:F2"/>
    <mergeCell ref="G1:AH1"/>
    <mergeCell ref="B21:E2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A7CD4-F270-4503-A0D0-C90FE096074D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346A-FC3D-4729-85CC-7273914CAA17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2025-11-12T20:00:37Z</dcterms:modified>
</cp:coreProperties>
</file>