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82045E1A-22B6-414E-897B-A9C2998AA9CD}" xr6:coauthVersionLast="47" xr6:coauthVersionMax="47" xr10:uidLastSave="{00000000-0000-0000-0000-000000000000}"/>
  <bookViews>
    <workbookView xWindow="-110" yWindow="-110" windowWidth="19420" windowHeight="10420" xr2:uid="{47087876-A889-4A09-9C5C-EA549D4C6C39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H5" i="1" s="1"/>
  <c r="K4" i="1"/>
  <c r="L4" i="1"/>
  <c r="O4" i="1"/>
  <c r="P4" i="1"/>
  <c r="P5" i="1" s="1"/>
  <c r="Q4" i="1"/>
  <c r="R4" i="1" s="1"/>
  <c r="U4" i="1"/>
  <c r="W4" i="1"/>
  <c r="X4" i="1"/>
  <c r="Y4" i="1" s="1"/>
  <c r="AH4" i="1"/>
  <c r="AH5" i="1" s="1"/>
  <c r="F5" i="1"/>
  <c r="O5" i="1" s="1"/>
  <c r="G5" i="1"/>
  <c r="J5" i="1"/>
  <c r="L5" i="1"/>
  <c r="M5" i="1"/>
  <c r="N5" i="1"/>
  <c r="S5" i="1"/>
  <c r="T5" i="1"/>
  <c r="U5" i="1"/>
  <c r="V5" i="1"/>
  <c r="X5" i="1"/>
  <c r="AA5" i="1"/>
  <c r="AB5" i="1"/>
  <c r="AC5" i="1"/>
  <c r="AD5" i="1"/>
  <c r="AE5" i="1"/>
  <c r="AF5" i="1"/>
  <c r="AG5" i="1"/>
  <c r="Z4" i="1" l="1"/>
  <c r="Z5" i="1" s="1"/>
  <c r="K5" i="1"/>
  <c r="I4" i="1"/>
  <c r="I5" i="1" s="1"/>
  <c r="Q5" i="1"/>
</calcChain>
</file>

<file path=xl/sharedStrings.xml><?xml version="1.0" encoding="utf-8"?>
<sst xmlns="http://schemas.openxmlformats.org/spreadsheetml/2006/main" count="41" uniqueCount="41">
  <si>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</si>
  <si>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</si>
  <si>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</si>
  <si>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</si>
  <si>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</si>
  <si>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</si>
  <si>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</si>
  <si>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</si>
  <si>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</si>
  <si>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</si>
  <si>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</si>
  <si>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</si>
  <si>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</si>
  <si>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</si>
  <si>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</si>
  <si>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</si>
  <si>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</si>
  <si>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</si>
  <si>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</si>
  <si>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</si>
  <si>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</si>
  <si>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</si>
  <si>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</si>
  <si>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</si>
  <si>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</si>
  <si>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</si>
  <si>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</si>
  <si>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</si>
  <si>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</si>
  <si>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</si>
  <si>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</si>
  <si>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</si>
  <si>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</si>
  <si>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1.</t>
  </si>
  <si>
    <t>km/h brutto</t>
  </si>
  <si>
    <t>km/h netto</t>
  </si>
  <si>
    <t>Ruhr-Quelle</t>
  </si>
  <si>
    <t>Ruhr-Mündung</t>
  </si>
  <si>
    <t>Ruhr: Quelle - Mündung (27./28.8.2010)</t>
  </si>
  <si>
    <r>
      <t xml:space="preserve">Statistik </t>
    </r>
    <r>
      <rPr>
        <b/>
        <sz val="20"/>
        <rFont val="Arial"/>
        <family val="2"/>
      </rPr>
      <t xml:space="preserve"> Ruhr: Quelle - Mündung (27./28.8.2010)</t>
    </r>
  </si>
  <si>
    <t>27./28.8.2010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</si>
</sst>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8" fillId="0" borderId="0" xfId="0" applyFont="1" applyBorder="1"/>
    <xf numFmtId="177" fontId="8" fillId="0" borderId="3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0" fontId="3" fillId="0" borderId="5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BBD8-D8E8-4629-BA74-DDB0B7718445}">
  <sheetPr codeName="Tabelle1"/>
  <dimension ref="A1:AH11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39" t="s">
        <v>38</v>
      </c>
      <c r="B1" s="40"/>
      <c r="C1" s="40"/>
      <c r="D1" s="40"/>
      <c r="E1" s="40"/>
      <c r="F1" s="41"/>
      <c r="G1" s="43" t="s">
        <v>39</v>
      </c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5"/>
    </row>
    <row r="2" spans="1:34">
      <c r="A2" s="42"/>
      <c r="B2" s="42"/>
      <c r="C2" s="42"/>
      <c r="D2" s="42"/>
      <c r="E2" s="42"/>
      <c r="F2" s="4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35</v>
      </c>
      <c r="M3" s="22" t="s">
        <v>23</v>
      </c>
      <c r="N3" s="22" t="s">
        <v>12</v>
      </c>
      <c r="O3" s="23" t="s">
        <v>31</v>
      </c>
      <c r="P3" s="22" t="s">
        <v>34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6" t="s">
        <v>33</v>
      </c>
      <c r="B4" s="27" t="s">
        <v>40</v>
      </c>
      <c r="C4" s="5" t="s">
        <v>36</v>
      </c>
      <c r="D4" s="6"/>
      <c r="E4" s="4" t="s">
        <v>37</v>
      </c>
      <c r="F4" s="5">
        <v>225.91</v>
      </c>
      <c r="G4" s="13">
        <f>SUM(F4)</f>
        <v>225.91</v>
      </c>
      <c r="H4" s="14">
        <f>ROUND(PRODUCT(G4/1),0)</f>
        <v>226</v>
      </c>
      <c r="I4" s="14">
        <f>ROUND(PRODUCT(G4/COUNT(F4:F4)),0)</f>
        <v>226</v>
      </c>
      <c r="J4" s="33">
        <v>0.57499999999999996</v>
      </c>
      <c r="K4" s="18">
        <f>SUM(J4)</f>
        <v>0.57499999999999996</v>
      </c>
      <c r="L4" s="36">
        <f>IF(F4=0,0,ROUND(PRODUCT(F4/SUM(HOUR(J4),PRODUCT(MINUTE(J4)/60))),1))</f>
        <v>16.399999999999999</v>
      </c>
      <c r="M4" s="30">
        <v>38</v>
      </c>
      <c r="N4" s="33">
        <v>0.91666666666666663</v>
      </c>
      <c r="O4" s="18">
        <f>SUM(N4)</f>
        <v>0.91666666666666663</v>
      </c>
      <c r="P4" s="36">
        <f>IF(F4=0,0,ROUND(PRODUCT(F4/SUM(HOUR(N4),PRODUCT(MINUTE(N4)/60))),1))</f>
        <v>10.3</v>
      </c>
      <c r="Q4" s="18">
        <f>SUM(N4,-J4)</f>
        <v>0.34166666666666667</v>
      </c>
      <c r="R4" s="18">
        <f>SUM(Q4)</f>
        <v>0.34166666666666667</v>
      </c>
      <c r="S4" s="14">
        <v>666</v>
      </c>
      <c r="T4" s="11">
        <v>22</v>
      </c>
      <c r="U4" s="15">
        <f>SUM(-S4,T4)</f>
        <v>-644</v>
      </c>
      <c r="V4" s="14">
        <v>509</v>
      </c>
      <c r="W4" s="15">
        <f>SUM(V4)</f>
        <v>509</v>
      </c>
      <c r="X4" s="14">
        <f>SUM(S4,-T4,V4)</f>
        <v>1153</v>
      </c>
      <c r="Y4" s="15">
        <f>SUM(X4)</f>
        <v>1153</v>
      </c>
      <c r="Z4" s="15">
        <f>SUM(V4,-X4)</f>
        <v>-644</v>
      </c>
      <c r="AA4" s="14">
        <v>666</v>
      </c>
      <c r="AB4" s="14">
        <v>2</v>
      </c>
      <c r="AC4" s="14">
        <v>9</v>
      </c>
      <c r="AD4" s="14"/>
      <c r="AE4" s="14"/>
      <c r="AF4" s="14">
        <v>10</v>
      </c>
      <c r="AG4" s="14">
        <v>24</v>
      </c>
      <c r="AH4" s="16">
        <f>SUM(AG4,-AF4)</f>
        <v>14</v>
      </c>
    </row>
    <row r="5" spans="1:34" ht="13">
      <c r="A5" s="26" t="s">
        <v>5</v>
      </c>
      <c r="B5" s="46"/>
      <c r="C5" s="47"/>
      <c r="D5" s="47"/>
      <c r="E5" s="48"/>
      <c r="F5" s="28">
        <f>SUM(F4:F4)</f>
        <v>225.91</v>
      </c>
      <c r="G5" s="19">
        <f>SUM(G4)</f>
        <v>225.91</v>
      </c>
      <c r="H5" s="19">
        <f>SUM(H4)</f>
        <v>226</v>
      </c>
      <c r="I5" s="19">
        <f>SUM(I4)</f>
        <v>226</v>
      </c>
      <c r="J5" s="20">
        <f>SUM(J4:J4)</f>
        <v>0.57499999999999996</v>
      </c>
      <c r="K5" s="32">
        <f>F5/SUM(HOUR(J5)+(ROUNDDOWN(J5,0)*24),PRODUCT(MINUTE(J5)/60))</f>
        <v>16.370289855072464</v>
      </c>
      <c r="L5" s="38">
        <f>SUM(L4:L4)/COUNT(F4:F4)</f>
        <v>16.399999999999999</v>
      </c>
      <c r="M5" s="37">
        <f>PRODUCT(SUM(M4:M4),1/COUNT(M4:M4))</f>
        <v>38</v>
      </c>
      <c r="N5" s="20">
        <f>SUM(N4:N4)</f>
        <v>0.91666666666666663</v>
      </c>
      <c r="O5" s="32">
        <f>F5/SUM(HOUR(N5)+(ROUNDDOWN(N5,0)*24),PRODUCT(MINUTE(N5)/60))</f>
        <v>10.268636363636363</v>
      </c>
      <c r="P5" s="38">
        <f>SUM(P4:P4)/COUNT(F4:F4)</f>
        <v>10.3</v>
      </c>
      <c r="Q5" s="20">
        <f>SUM(Q4:Q4)</f>
        <v>0.34166666666666667</v>
      </c>
      <c r="R5" s="19"/>
      <c r="S5" s="19">
        <f>ROUND(SUM(S4:S4)/COUNT(S4:S4),0)</f>
        <v>666</v>
      </c>
      <c r="T5" s="19">
        <f>ROUND(SUM(T4:T4)/COUNT(T4:T4),0)</f>
        <v>22</v>
      </c>
      <c r="U5" s="21">
        <f>SUM(U4:U4)</f>
        <v>-644</v>
      </c>
      <c r="V5" s="19">
        <f>ROUND(SUM(V4:V4)/COUNT(V4:V4),0)</f>
        <v>509</v>
      </c>
      <c r="W5" s="19"/>
      <c r="X5" s="19">
        <f>ROUND(SUM(X4:X4)/COUNT(V4:V4),0)</f>
        <v>1153</v>
      </c>
      <c r="Y5" s="19"/>
      <c r="Z5" s="21">
        <f>SUM(Z4:Z4)</f>
        <v>-644</v>
      </c>
      <c r="AA5" s="19">
        <f>ROUND(SUM(AA4:AA4)/COUNT(AA4:AA4),0)</f>
        <v>666</v>
      </c>
      <c r="AB5" s="31">
        <f t="shared" ref="AB5:AG5" si="0">SUM(AB4:AB4)/COUNT(AB4:AB4)</f>
        <v>2</v>
      </c>
      <c r="AC5" s="31">
        <f t="shared" si="0"/>
        <v>9</v>
      </c>
      <c r="AD5" s="31" t="e">
        <f t="shared" si="0"/>
        <v>#DIV/0!</v>
      </c>
      <c r="AE5" s="31" t="e">
        <f t="shared" si="0"/>
        <v>#DIV/0!</v>
      </c>
      <c r="AF5" s="31">
        <f t="shared" si="0"/>
        <v>10</v>
      </c>
      <c r="AG5" s="31">
        <f t="shared" si="0"/>
        <v>24</v>
      </c>
      <c r="AH5" s="31">
        <f>SUM(AH4:AH4)/COUNT(AG4:AG4)</f>
        <v>14</v>
      </c>
    </row>
    <row r="6" spans="1:34" ht="13">
      <c r="Q6" s="11"/>
      <c r="R6" s="11"/>
      <c r="S6" s="11"/>
      <c r="W6" s="17"/>
      <c r="Y6" s="17"/>
    </row>
    <row r="7" spans="1:34" ht="13">
      <c r="O7" s="11"/>
      <c r="P7" s="11"/>
      <c r="Q7" s="11"/>
      <c r="R7" s="29"/>
      <c r="S7" s="11"/>
      <c r="T7" s="11"/>
      <c r="U7" s="11"/>
      <c r="V7" s="11"/>
      <c r="W7" s="17"/>
      <c r="X7" s="11"/>
      <c r="Y7" s="17"/>
      <c r="Z7" s="11"/>
      <c r="AA7" s="11"/>
    </row>
    <row r="8" spans="1:34" ht="13">
      <c r="N8" s="35"/>
      <c r="O8" s="11"/>
      <c r="P8" s="11"/>
      <c r="Q8" s="34"/>
      <c r="R8" s="34"/>
      <c r="S8" s="11"/>
      <c r="T8" s="11"/>
      <c r="U8" s="11"/>
      <c r="V8" s="11"/>
      <c r="W8" s="11"/>
      <c r="X8" s="11"/>
      <c r="Y8" s="11"/>
      <c r="Z8" s="11"/>
      <c r="AA8" s="11"/>
    </row>
    <row r="9" spans="1:34" ht="13">
      <c r="O9" s="11"/>
      <c r="P9" s="11"/>
      <c r="Q9" s="34"/>
      <c r="R9" s="34"/>
      <c r="S9" s="11"/>
      <c r="T9" s="11"/>
      <c r="U9" s="11"/>
      <c r="V9" s="11"/>
      <c r="W9" s="11"/>
      <c r="X9" s="11"/>
      <c r="Y9" s="11"/>
      <c r="Z9" s="11"/>
      <c r="AA9" s="11"/>
    </row>
    <row r="10" spans="1:34" ht="13">
      <c r="O10" s="11"/>
      <c r="P10" s="11"/>
      <c r="Q10" s="11"/>
      <c r="R10" s="34"/>
      <c r="S10" s="11"/>
      <c r="T10" s="11"/>
      <c r="U10" s="11"/>
      <c r="V10" s="11"/>
      <c r="W10" s="11"/>
      <c r="X10" s="11"/>
      <c r="Y10" s="11"/>
      <c r="Z10" s="11"/>
      <c r="AA10" s="11"/>
    </row>
    <row r="11" spans="1:34"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</sheetData>
  <mergeCells count="4">
    <mergeCell ref="A1:F1"/>
    <mergeCell ref="A2:F2"/>
    <mergeCell ref="G1:AH1"/>
    <mergeCell ref="B5:E5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48E29-42D6-4A1A-8A85-11EA3C91C9C5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0AF06-A6BF-47E5-8A84-77BA8DC26B8A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2025-11-12T20:10:12Z</dcterms:modified>
</cp:coreProperties>
</file>