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5B773F88-DC03-43A5-9CA8-1D708380F505}" xr6:coauthVersionLast="47" xr6:coauthVersionMax="47" xr10:uidLastSave="{00000000-0000-0000-0000-000000000000}"/>
  <bookViews>
    <workbookView xWindow="-110" yWindow="-110" windowWidth="19420" windowHeight="10420" xr2:uid="{DEF2465C-9E03-4E31-8D8F-640E3C7F10D5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P4" i="1"/>
  <c r="P8" i="1" s="1"/>
  <c r="Q4" i="1"/>
  <c r="R4" i="1" s="1"/>
  <c r="U4" i="1"/>
  <c r="W4" i="1"/>
  <c r="W5" i="1" s="1"/>
  <c r="W6" i="1" s="1"/>
  <c r="W7" i="1" s="1"/>
  <c r="W8" i="1" s="1"/>
  <c r="Y4" i="1"/>
  <c r="Y5" i="1" s="1"/>
  <c r="Y6" i="1" s="1"/>
  <c r="Y7" i="1" s="1"/>
  <c r="Y8" i="1" s="1"/>
  <c r="Z4" i="1"/>
  <c r="AH4" i="1"/>
  <c r="G5" i="1"/>
  <c r="H5" i="1" s="1"/>
  <c r="K5" i="1"/>
  <c r="K6" i="1"/>
  <c r="K7" i="1" s="1"/>
  <c r="L5" i="1"/>
  <c r="L8" i="1" s="1"/>
  <c r="P5" i="1"/>
  <c r="Q5" i="1"/>
  <c r="U5" i="1"/>
  <c r="Z5" i="1"/>
  <c r="AH5" i="1"/>
  <c r="AH8" i="1" s="1"/>
  <c r="L6" i="1"/>
  <c r="P6" i="1"/>
  <c r="Q6" i="1"/>
  <c r="U6" i="1"/>
  <c r="Z6" i="1"/>
  <c r="Z8" i="1" s="1"/>
  <c r="AH6" i="1"/>
  <c r="L7" i="1"/>
  <c r="P7" i="1"/>
  <c r="Q7" i="1"/>
  <c r="U7" i="1"/>
  <c r="Z7" i="1"/>
  <c r="AH7" i="1"/>
  <c r="F8" i="1"/>
  <c r="O8" i="1" s="1"/>
  <c r="J8" i="1"/>
  <c r="K8" i="1" s="1"/>
  <c r="M8" i="1"/>
  <c r="N8" i="1"/>
  <c r="S8" i="1"/>
  <c r="T8" i="1"/>
  <c r="U8" i="1"/>
  <c r="V8" i="1"/>
  <c r="X8" i="1"/>
  <c r="AA8" i="1"/>
  <c r="AB8" i="1"/>
  <c r="AC8" i="1"/>
  <c r="AD8" i="1"/>
  <c r="AE8" i="1"/>
  <c r="AF8" i="1"/>
  <c r="AG8" i="1"/>
  <c r="R5" i="1" l="1"/>
  <c r="R6" i="1" s="1"/>
  <c r="R7" i="1" s="1"/>
  <c r="G6" i="1"/>
  <c r="Q8" i="1"/>
  <c r="I5" i="1"/>
  <c r="H6" i="1" l="1"/>
  <c r="I6" i="1"/>
  <c r="G7" i="1"/>
  <c r="H7" i="1" l="1"/>
  <c r="H8" i="1" s="1"/>
  <c r="I7" i="1"/>
  <c r="I8" i="1" s="1"/>
  <c r="G8" i="1"/>
</calcChain>
</file>

<file path=xl/sharedStrings.xml><?xml version="1.0" encoding="utf-8"?>
<sst xmlns="http://schemas.openxmlformats.org/spreadsheetml/2006/main" count="52" uniqueCount="50">
  <si>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</si>
  <si>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</si>
  <si>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</si>
  <si>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</si>
  <si>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</si>
  <si>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</si>
  <si>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</si>
  <si>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</si>
  <si>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</si>
  <si>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</si>
  <si>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</si>
  <si>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</si>
  <si>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</si>
  <si>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</si>
  <si>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</si>
  <si>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</si>
  <si>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</si>
  <si>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</si>
  <si>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</si>
  <si>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</si>
  <si>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</si>
  <si>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</si>
  <si>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</si>
  <si>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</si>
  <si>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</si>
  <si>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</si>
  <si>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</si>
  <si>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</si>
  <si>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</si>
  <si>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</si>
  <si>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</si>
  <si>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</si>
  <si>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</si>
  <si>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</si>
  <si>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</si>
  <si>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</si>
  <si>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</si>
  <si>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</si>
  <si>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</si>
  <si>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Duisburg</t>
  </si>
  <si>
    <t>Den Haag</t>
  </si>
  <si>
    <t>Fort Vuren</t>
  </si>
  <si>
    <t>Millingen am Rhein</t>
  </si>
  <si>
    <t>Milingen am Rhein</t>
  </si>
  <si>
    <t>'s-Gravenzande</t>
  </si>
  <si>
    <t>Fähre - Brakel - Nimwegen</t>
  </si>
  <si>
    <t>Grenze NL/DE - Kleve - Kevelaer - Moers</t>
  </si>
  <si>
    <t>Hoek van Holland - Rotterdam - Fähre - Kinderdijk</t>
  </si>
  <si>
    <t>Rhein: Den Haag - Duisburg (4.-7.8.2017)</t>
  </si>
  <si>
    <r>
      <t xml:space="preserve">Statistik </t>
    </r>
    <r>
      <rPr>
        <b/>
        <sz val="20"/>
        <rFont val="Arial"/>
        <family val="2"/>
      </rPr>
      <t>Rhein: Den Haag - Duisburg (4.-7.8.2017)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</si>
</sst>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0" fontId="1" fillId="0" borderId="1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7454-0254-4CEB-93E6-4AEB3077AA37}">
  <sheetPr codeName="Tabelle1"/>
  <dimension ref="A1:AH32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2" t="s">
        <v>48</v>
      </c>
      <c r="B1" s="53"/>
      <c r="C1" s="53"/>
      <c r="D1" s="53"/>
      <c r="E1" s="53"/>
      <c r="F1" s="54"/>
      <c r="G1" s="56" t="s">
        <v>49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8" t="s">
        <v>35</v>
      </c>
      <c r="B4" s="43">
        <v>42951</v>
      </c>
      <c r="C4" s="5" t="s">
        <v>40</v>
      </c>
      <c r="D4" s="42"/>
      <c r="E4" s="51" t="s">
        <v>44</v>
      </c>
      <c r="F4" s="5">
        <v>21</v>
      </c>
      <c r="G4" s="12">
        <f>SUM(F4)</f>
        <v>21</v>
      </c>
      <c r="H4" s="12">
        <f>ROUND(PRODUCT(G4/1),0)</f>
        <v>21</v>
      </c>
      <c r="I4" s="12">
        <f>ROUND(PRODUCT(G4/COUNT(F4:F4)),0)</f>
        <v>21</v>
      </c>
      <c r="J4" s="35">
        <v>5.5555555555555552E-2</v>
      </c>
      <c r="K4" s="17">
        <f>SUM(J4)</f>
        <v>5.5555555555555552E-2</v>
      </c>
      <c r="L4" s="40">
        <f>IF(F4=0,0,ROUND(PRODUCT(F4/SUM(HOUR(J4),PRODUCT(MINUTE(J4)/60))),1))</f>
        <v>15.8</v>
      </c>
      <c r="M4" s="44">
        <v>23</v>
      </c>
      <c r="N4" s="35">
        <v>6.25E-2</v>
      </c>
      <c r="O4" s="17">
        <f>SUM(N4)</f>
        <v>6.25E-2</v>
      </c>
      <c r="P4" s="40">
        <f>IF(F4=0,0,ROUND(PRODUCT(F4/SUM(HOUR(N4),PRODUCT(MINUTE(N4)/60))),1))</f>
        <v>14</v>
      </c>
      <c r="Q4" s="17">
        <f>SUM(N4,-J4)</f>
        <v>6.9444444444444475E-3</v>
      </c>
      <c r="R4" s="17">
        <f>SUM(Q4)</f>
        <v>6.9444444444444475E-3</v>
      </c>
      <c r="S4" s="49"/>
      <c r="T4" s="10"/>
      <c r="U4" s="13">
        <f>SUM(-S4,T4)</f>
        <v>0</v>
      </c>
      <c r="V4" s="12"/>
      <c r="W4" s="13">
        <f>SUM(V4)</f>
        <v>0</v>
      </c>
      <c r="X4" s="12"/>
      <c r="Y4" s="13">
        <f>SUM(X4)</f>
        <v>0</v>
      </c>
      <c r="Z4" s="13">
        <f>SUM(V4,-X4)</f>
        <v>0</v>
      </c>
      <c r="AA4" s="12"/>
      <c r="AB4" s="12"/>
      <c r="AC4" s="12"/>
      <c r="AD4" s="12"/>
      <c r="AE4" s="12"/>
      <c r="AF4" s="12"/>
      <c r="AG4" s="12"/>
      <c r="AH4" s="14">
        <f>SUM(AG4,-AF4)</f>
        <v>0</v>
      </c>
    </row>
    <row r="5" spans="1:34" ht="13">
      <c r="A5" s="48" t="s">
        <v>36</v>
      </c>
      <c r="B5" s="43">
        <v>42952</v>
      </c>
      <c r="C5" s="5" t="s">
        <v>44</v>
      </c>
      <c r="D5" s="42" t="s">
        <v>47</v>
      </c>
      <c r="E5" s="4" t="s">
        <v>41</v>
      </c>
      <c r="F5" s="5">
        <v>93</v>
      </c>
      <c r="G5" s="10">
        <f>SUM(G4,F5)</f>
        <v>114</v>
      </c>
      <c r="H5" s="10">
        <f>ROUND(PRODUCT(G5/2),0)</f>
        <v>57</v>
      </c>
      <c r="I5" s="10">
        <f>ROUND(PRODUCT(G5/COUNT(F4:F5)),0)</f>
        <v>57</v>
      </c>
      <c r="J5" s="36">
        <v>0.22916666666666666</v>
      </c>
      <c r="K5" s="18">
        <f>SUM(J5,K4)</f>
        <v>0.28472222222222221</v>
      </c>
      <c r="L5" s="40">
        <f>IF(F5=0,0,ROUND(PRODUCT(F5/SUM(HOUR(J5),PRODUCT(MINUTE(J5)/60))),1))</f>
        <v>16.899999999999999</v>
      </c>
      <c r="M5" s="44">
        <v>37.5</v>
      </c>
      <c r="N5" s="36">
        <v>0.34722222222222227</v>
      </c>
      <c r="O5" s="18">
        <f>SUM(N5,O4)</f>
        <v>0.40972222222222227</v>
      </c>
      <c r="P5" s="40">
        <f>IF(F5=0,0,ROUND(PRODUCT(F5/SUM(HOUR(N5),PRODUCT(MINUTE(N5)/60))),1))</f>
        <v>11.2</v>
      </c>
      <c r="Q5" s="18">
        <f>SUM(N5,-J5)</f>
        <v>0.11805555555555561</v>
      </c>
      <c r="R5" s="18">
        <f>SUM(Q5,R4)</f>
        <v>0.12500000000000006</v>
      </c>
      <c r="S5" s="10"/>
      <c r="T5" s="10"/>
      <c r="U5" s="15">
        <f>SUM(-S5,T5)</f>
        <v>0</v>
      </c>
      <c r="V5" s="26"/>
      <c r="W5" s="15">
        <f>SUM(W4,V5)</f>
        <v>0</v>
      </c>
      <c r="X5" s="10"/>
      <c r="Y5" s="15">
        <f>SUM(Y4,X5)</f>
        <v>0</v>
      </c>
      <c r="Z5" s="15">
        <f>SUM(V5,-X5)</f>
        <v>0</v>
      </c>
      <c r="AA5" s="10"/>
      <c r="AB5" s="10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8" t="s">
        <v>37</v>
      </c>
      <c r="B6" s="43">
        <v>42953</v>
      </c>
      <c r="C6" s="5" t="s">
        <v>41</v>
      </c>
      <c r="D6" s="42" t="s">
        <v>45</v>
      </c>
      <c r="E6" s="4" t="s">
        <v>42</v>
      </c>
      <c r="F6" s="5">
        <v>93</v>
      </c>
      <c r="G6" s="10">
        <f>SUM(G5,F6)</f>
        <v>207</v>
      </c>
      <c r="H6" s="10">
        <f>ROUND(PRODUCT(G6/3),0)</f>
        <v>69</v>
      </c>
      <c r="I6" s="10">
        <f>ROUND(PRODUCT(G6/COUNT(F4:F6)),0)</f>
        <v>69</v>
      </c>
      <c r="J6" s="36">
        <v>0.23125000000000001</v>
      </c>
      <c r="K6" s="18">
        <f>SUM(J6,K5)</f>
        <v>0.51597222222222228</v>
      </c>
      <c r="L6" s="40">
        <f>IF(F6=0,0,ROUND(PRODUCT(F6/SUM(HOUR(J6),PRODUCT(MINUTE(J6)/60))),1))</f>
        <v>16.8</v>
      </c>
      <c r="M6" s="44">
        <v>35.5</v>
      </c>
      <c r="N6" s="36">
        <v>0.33333333333333331</v>
      </c>
      <c r="O6" s="18">
        <f>SUM(N6,O5)</f>
        <v>0.74305555555555558</v>
      </c>
      <c r="P6" s="40">
        <f>IF(F6=0,0,ROUND(PRODUCT(F6/SUM(HOUR(N6),PRODUCT(MINUTE(N6)/60))),1))</f>
        <v>11.6</v>
      </c>
      <c r="Q6" s="50">
        <f>SUM(N6,-J6)</f>
        <v>0.1020833333333333</v>
      </c>
      <c r="R6" s="18">
        <f>SUM(Q6,R5)</f>
        <v>0.22708333333333336</v>
      </c>
      <c r="S6" s="10"/>
      <c r="T6" s="26"/>
      <c r="U6" s="15">
        <f>SUM(-S6,T6)</f>
        <v>0</v>
      </c>
      <c r="V6" s="26"/>
      <c r="W6" s="15">
        <f>SUM(W5,V6)</f>
        <v>0</v>
      </c>
      <c r="X6" s="10"/>
      <c r="Y6" s="15">
        <f>SUM(Y5,X6)</f>
        <v>0</v>
      </c>
      <c r="Z6" s="15">
        <f>SUM(V6,-X6)</f>
        <v>0</v>
      </c>
      <c r="AA6" s="10"/>
      <c r="AB6" s="10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8" t="s">
        <v>38</v>
      </c>
      <c r="B7" s="43">
        <v>42954</v>
      </c>
      <c r="C7" s="5" t="s">
        <v>43</v>
      </c>
      <c r="D7" s="42" t="s">
        <v>46</v>
      </c>
      <c r="E7" s="4" t="s">
        <v>39</v>
      </c>
      <c r="F7" s="5">
        <v>92</v>
      </c>
      <c r="G7" s="10">
        <f>SUM(G6,F7)</f>
        <v>299</v>
      </c>
      <c r="H7" s="10">
        <f>ROUND(PRODUCT(G7/4),0)</f>
        <v>75</v>
      </c>
      <c r="I7" s="10">
        <f>ROUND(PRODUCT(G7/COUNT(F4:F7)),0)</f>
        <v>75</v>
      </c>
      <c r="J7" s="36">
        <v>0.24027777777777778</v>
      </c>
      <c r="K7" s="18">
        <f>SUM(J7,K6)</f>
        <v>0.75625000000000009</v>
      </c>
      <c r="L7" s="40">
        <f>IF(F7=0,0,ROUND(PRODUCT(F7/SUM(HOUR(J7),PRODUCT(MINUTE(J7)/60))),1))</f>
        <v>16</v>
      </c>
      <c r="M7" s="44">
        <v>40</v>
      </c>
      <c r="N7" s="36">
        <v>0.33333333333333331</v>
      </c>
      <c r="O7" s="18">
        <f>SUM(N7,O6)</f>
        <v>1.0763888888888888</v>
      </c>
      <c r="P7" s="40">
        <f>IF(F7=0,0,ROUND(PRODUCT(F7/SUM(HOUR(N7),PRODUCT(MINUTE(N7)/60))),1))</f>
        <v>11.5</v>
      </c>
      <c r="Q7" s="18">
        <f>SUM(N7,-J7)</f>
        <v>9.305555555555553E-2</v>
      </c>
      <c r="R7" s="18">
        <f>SUM(Q7,R6)</f>
        <v>0.32013888888888886</v>
      </c>
      <c r="S7" s="26"/>
      <c r="T7" s="26"/>
      <c r="U7" s="15">
        <f>SUM(-S7,T7)</f>
        <v>0</v>
      </c>
      <c r="V7" s="26"/>
      <c r="W7" s="15">
        <f>SUM(W6,V7)</f>
        <v>0</v>
      </c>
      <c r="X7" s="10"/>
      <c r="Y7" s="15">
        <f>SUM(Y6,X7)</f>
        <v>0</v>
      </c>
      <c r="Z7" s="15">
        <f>SUM(V7,-X7)</f>
        <v>0</v>
      </c>
      <c r="AA7" s="26"/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28" t="s">
        <v>5</v>
      </c>
      <c r="B8" s="59"/>
      <c r="C8" s="60"/>
      <c r="D8" s="60"/>
      <c r="E8" s="61"/>
      <c r="F8" s="29">
        <f>SUM(F4:F7)</f>
        <v>299</v>
      </c>
      <c r="G8" s="19">
        <f>SUM(G7)</f>
        <v>299</v>
      </c>
      <c r="H8" s="19">
        <f>SUM(H7)</f>
        <v>75</v>
      </c>
      <c r="I8" s="19">
        <f>SUM(I7)</f>
        <v>75</v>
      </c>
      <c r="J8" s="20">
        <f>SUM(J4:J7)</f>
        <v>0.75625000000000009</v>
      </c>
      <c r="K8" s="34">
        <f>F8/SUM(HOUR(J8)+(ROUNDDOWN(J8,0)*24),PRODUCT(MINUTE(J8)/60))</f>
        <v>16.473829201101928</v>
      </c>
      <c r="L8" s="39">
        <f>SUM(L4:L7)/COUNT(F4:F7)</f>
        <v>16.375</v>
      </c>
      <c r="M8" s="41">
        <f>PRODUCT(SUM(M4:M7),1/COUNT(M4:M7))</f>
        <v>34</v>
      </c>
      <c r="N8" s="20">
        <f>SUM(N4:N7)</f>
        <v>1.0763888888888888</v>
      </c>
      <c r="O8" s="34">
        <f>F8/SUM(HOUR(N8)+(ROUNDDOWN(N8,0)*24),PRODUCT(MINUTE(N8)/60))</f>
        <v>11.574193548387097</v>
      </c>
      <c r="P8" s="39">
        <f>SUM(P4:P7)/COUNT(F4:F7)</f>
        <v>12.074999999999999</v>
      </c>
      <c r="Q8" s="20">
        <f>SUM(Q4:Q7)</f>
        <v>0.32013888888888886</v>
      </c>
      <c r="R8" s="19"/>
      <c r="S8" s="19" t="e">
        <f>ROUND(SUM(S4:S7)/COUNT(S4:S7),0)</f>
        <v>#DIV/0!</v>
      </c>
      <c r="T8" s="19" t="e">
        <f>ROUND(SUM(T4:T7)/COUNT(T4:T7),0)</f>
        <v>#DIV/0!</v>
      </c>
      <c r="U8" s="21">
        <f>SUM(U4:U7)</f>
        <v>0</v>
      </c>
      <c r="V8" s="19" t="e">
        <f>ROUND(SUM(V4:V7)/COUNT(V4:V7),0)</f>
        <v>#DIV/0!</v>
      </c>
      <c r="W8" s="19">
        <f>SUM(W7)</f>
        <v>0</v>
      </c>
      <c r="X8" s="19" t="e">
        <f>ROUND(SUM(X4:X7)/COUNT(V4:V7),0)</f>
        <v>#DIV/0!</v>
      </c>
      <c r="Y8" s="19">
        <f>SUM(Y7)</f>
        <v>0</v>
      </c>
      <c r="Z8" s="21">
        <f>SUM(Z4:Z7)</f>
        <v>0</v>
      </c>
      <c r="AA8" s="19" t="e">
        <f>ROUND(SUM(AA4:AA7)/COUNT(AA4:AA7),0)</f>
        <v>#DIV/0!</v>
      </c>
      <c r="AB8" s="33" t="e">
        <f t="shared" ref="AB8:AG8" si="0">SUM(AB4:AB7)/COUNT(AB4:AB7)</f>
        <v>#DIV/0!</v>
      </c>
      <c r="AC8" s="33" t="e">
        <f t="shared" si="0"/>
        <v>#DIV/0!</v>
      </c>
      <c r="AD8" s="33" t="e">
        <f t="shared" si="0"/>
        <v>#DIV/0!</v>
      </c>
      <c r="AE8" s="33" t="e">
        <f t="shared" si="0"/>
        <v>#DIV/0!</v>
      </c>
      <c r="AF8" s="33" t="e">
        <f t="shared" si="0"/>
        <v>#DIV/0!</v>
      </c>
      <c r="AG8" s="33" t="e">
        <f t="shared" si="0"/>
        <v>#DIV/0!</v>
      </c>
      <c r="AH8" s="33" t="e">
        <f>SUM(AH4:AH7)/COUNT(AG4:AG7)</f>
        <v>#DIV/0!</v>
      </c>
    </row>
    <row r="9" spans="1:34" ht="13">
      <c r="Q9" s="10"/>
      <c r="R9" s="10"/>
      <c r="S9" s="10"/>
      <c r="W9" s="15"/>
      <c r="Y9" s="15"/>
    </row>
    <row r="10" spans="1:34" ht="13">
      <c r="O10" s="10"/>
      <c r="P10" s="10"/>
      <c r="Q10" s="10"/>
      <c r="R10" s="30"/>
      <c r="S10" s="10"/>
      <c r="T10" s="10"/>
      <c r="U10" s="10"/>
      <c r="V10" s="10"/>
      <c r="W10" s="15"/>
      <c r="X10" s="10"/>
      <c r="Y10" s="15"/>
      <c r="Z10" s="10"/>
      <c r="AA10" s="10"/>
    </row>
    <row r="11" spans="1:34" ht="13">
      <c r="N11" s="38"/>
      <c r="O11" s="10"/>
      <c r="P11" s="10"/>
      <c r="Q11" s="37"/>
      <c r="R11" s="37"/>
      <c r="S11" s="10"/>
      <c r="T11" s="10"/>
      <c r="U11" s="10"/>
      <c r="V11" s="10"/>
      <c r="W11" s="10"/>
      <c r="X11" s="10"/>
      <c r="Y11" s="10"/>
      <c r="Z11" s="10"/>
      <c r="AA11" s="10"/>
    </row>
    <row r="12" spans="1:34" ht="13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37"/>
      <c r="R12" s="37"/>
      <c r="S12" s="10"/>
      <c r="T12" s="10"/>
      <c r="U12" s="10"/>
      <c r="V12" s="10"/>
      <c r="W12" s="10"/>
      <c r="X12" s="10"/>
      <c r="Y12" s="10"/>
      <c r="Z12" s="10"/>
      <c r="AA12" s="10"/>
    </row>
    <row r="13" spans="1:34" ht="13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7"/>
      <c r="S13" s="10"/>
      <c r="T13" s="10"/>
      <c r="U13" s="10"/>
      <c r="V13" s="10"/>
      <c r="W13" s="10"/>
      <c r="X13" s="10"/>
      <c r="Y13" s="10"/>
      <c r="Z13" s="10"/>
      <c r="AA13" s="10"/>
    </row>
    <row r="14" spans="1:34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34">
      <c r="D15" s="10"/>
      <c r="E15" s="10"/>
      <c r="F15" s="45"/>
      <c r="G15" s="10"/>
      <c r="H15" s="10"/>
      <c r="I15" s="10"/>
      <c r="J15" s="10"/>
      <c r="K15" s="10"/>
      <c r="L15" s="46"/>
      <c r="M15" s="10"/>
      <c r="N15" s="10"/>
      <c r="O15" s="10"/>
      <c r="P15" s="10"/>
      <c r="Q15" s="31"/>
      <c r="R15" s="10"/>
      <c r="S15" s="31"/>
      <c r="T15" s="10"/>
      <c r="U15" s="10"/>
    </row>
    <row r="16" spans="1:34">
      <c r="D16" s="10"/>
      <c r="E16" s="10"/>
      <c r="F16" s="45"/>
      <c r="G16" s="10"/>
      <c r="H16" s="10"/>
      <c r="I16" s="10"/>
      <c r="J16" s="10"/>
      <c r="K16" s="10"/>
      <c r="L16" s="46"/>
      <c r="M16" s="10"/>
      <c r="N16" s="10"/>
      <c r="O16" s="10"/>
      <c r="P16" s="10"/>
      <c r="Q16" s="31"/>
      <c r="R16" s="10"/>
      <c r="S16" s="31"/>
      <c r="T16" s="10"/>
      <c r="U16" s="10"/>
    </row>
    <row r="17" spans="4:21">
      <c r="D17" s="10"/>
      <c r="E17" s="10"/>
      <c r="F17" s="45"/>
      <c r="G17" s="10"/>
      <c r="H17" s="10"/>
      <c r="I17" s="10"/>
      <c r="J17" s="10"/>
      <c r="K17" s="10"/>
      <c r="L17" s="46"/>
      <c r="M17" s="10"/>
      <c r="N17" s="10"/>
      <c r="O17" s="10"/>
      <c r="P17" s="10"/>
      <c r="Q17" s="31"/>
      <c r="R17" s="10"/>
      <c r="S17" s="31"/>
      <c r="T17" s="10"/>
      <c r="U17" s="10"/>
    </row>
    <row r="18" spans="4:21">
      <c r="D18" s="10"/>
      <c r="E18" s="10"/>
      <c r="F18" s="45"/>
      <c r="G18" s="10"/>
      <c r="H18" s="10"/>
      <c r="I18" s="10"/>
      <c r="J18" s="10"/>
      <c r="K18" s="10"/>
      <c r="L18" s="46"/>
      <c r="M18" s="10"/>
      <c r="N18" s="10"/>
      <c r="O18" s="10"/>
      <c r="P18" s="10"/>
      <c r="Q18" s="32"/>
      <c r="R18" s="10"/>
      <c r="S18" s="31"/>
      <c r="T18" s="10"/>
      <c r="U18" s="10"/>
    </row>
    <row r="19" spans="4:21">
      <c r="D19" s="10"/>
      <c r="E19" s="10"/>
      <c r="F19" s="45"/>
      <c r="G19" s="10"/>
      <c r="H19" s="10"/>
      <c r="I19" s="10"/>
      <c r="J19" s="10"/>
      <c r="K19" s="10"/>
      <c r="L19" s="46"/>
      <c r="M19" s="10"/>
      <c r="N19" s="10"/>
      <c r="O19" s="10"/>
      <c r="P19" s="10"/>
      <c r="Q19" s="32"/>
      <c r="R19" s="10"/>
      <c r="S19" s="31"/>
      <c r="T19" s="10"/>
      <c r="U19" s="10"/>
    </row>
    <row r="20" spans="4:21">
      <c r="D20" s="10"/>
      <c r="E20" s="10"/>
      <c r="F20" s="45"/>
      <c r="G20" s="10"/>
      <c r="H20" s="10"/>
      <c r="I20" s="10"/>
      <c r="J20" s="10"/>
      <c r="K20" s="10"/>
      <c r="L20" s="46"/>
      <c r="M20" s="10"/>
      <c r="N20" s="10"/>
      <c r="O20" s="10"/>
      <c r="P20" s="10"/>
      <c r="Q20" s="32"/>
      <c r="R20" s="10"/>
      <c r="S20" s="31"/>
      <c r="T20" s="10"/>
      <c r="U20" s="10"/>
    </row>
    <row r="21" spans="4:21">
      <c r="D21" s="10"/>
      <c r="E21" s="10"/>
      <c r="F21" s="45"/>
      <c r="G21" s="10"/>
      <c r="H21" s="10"/>
      <c r="I21" s="10"/>
      <c r="J21" s="10"/>
      <c r="K21" s="10"/>
      <c r="L21" s="46"/>
      <c r="M21" s="10"/>
      <c r="N21" s="10"/>
      <c r="O21" s="10"/>
      <c r="P21" s="10"/>
      <c r="Q21" s="31"/>
      <c r="R21" s="10"/>
      <c r="S21" s="31"/>
      <c r="T21" s="10"/>
      <c r="U21" s="10"/>
    </row>
    <row r="22" spans="4:21">
      <c r="D22" s="10"/>
      <c r="E22" s="10"/>
      <c r="F22" s="45"/>
      <c r="G22" s="10"/>
      <c r="H22" s="10"/>
      <c r="I22" s="10"/>
      <c r="J22" s="10"/>
      <c r="K22" s="10"/>
      <c r="L22" s="46"/>
      <c r="M22" s="10"/>
      <c r="N22" s="10"/>
      <c r="O22" s="10"/>
      <c r="P22" s="10"/>
      <c r="Q22" s="32"/>
      <c r="R22" s="10"/>
      <c r="S22" s="31"/>
      <c r="T22" s="10"/>
      <c r="U22" s="10"/>
    </row>
    <row r="23" spans="4:21">
      <c r="D23" s="10"/>
      <c r="E23" s="10"/>
      <c r="F23" s="45"/>
      <c r="G23" s="10"/>
      <c r="H23" s="10"/>
      <c r="I23" s="10"/>
      <c r="J23" s="10"/>
      <c r="K23" s="10"/>
      <c r="L23" s="46"/>
      <c r="M23" s="10"/>
      <c r="N23" s="10"/>
      <c r="O23" s="10"/>
      <c r="P23" s="10"/>
      <c r="Q23" s="31"/>
      <c r="R23" s="10"/>
      <c r="S23" s="31"/>
      <c r="T23" s="10"/>
      <c r="U23" s="10"/>
    </row>
    <row r="24" spans="4:21">
      <c r="D24" s="10"/>
      <c r="E24" s="10"/>
      <c r="F24" s="47"/>
      <c r="G24" s="10"/>
      <c r="H24" s="10"/>
      <c r="I24" s="10"/>
      <c r="J24" s="10"/>
      <c r="K24" s="10"/>
      <c r="L24" s="46"/>
      <c r="M24" s="10"/>
      <c r="N24" s="10"/>
      <c r="O24" s="10"/>
      <c r="P24" s="10"/>
      <c r="Q24" s="31"/>
      <c r="R24" s="10"/>
      <c r="S24" s="31"/>
      <c r="T24" s="10"/>
      <c r="U24" s="10"/>
    </row>
    <row r="25" spans="4:21">
      <c r="D25" s="10"/>
      <c r="E25" s="10"/>
      <c r="F25" s="45"/>
      <c r="G25" s="10"/>
      <c r="H25" s="10"/>
      <c r="I25" s="10"/>
      <c r="J25" s="10"/>
      <c r="K25" s="10"/>
      <c r="L25" s="46"/>
      <c r="M25" s="10"/>
      <c r="N25" s="10"/>
      <c r="O25" s="10"/>
      <c r="P25" s="10"/>
      <c r="Q25" s="32"/>
      <c r="R25" s="10"/>
      <c r="S25" s="31"/>
      <c r="T25" s="10"/>
      <c r="U25" s="10"/>
    </row>
    <row r="26" spans="4:21">
      <c r="D26" s="10"/>
      <c r="E26" s="10"/>
      <c r="F26" s="45"/>
      <c r="G26" s="10"/>
      <c r="H26" s="10"/>
      <c r="I26" s="10"/>
      <c r="J26" s="10"/>
      <c r="K26" s="10"/>
      <c r="L26" s="46"/>
      <c r="M26" s="10"/>
      <c r="N26" s="10"/>
      <c r="O26" s="10"/>
      <c r="P26" s="10"/>
      <c r="Q26" s="32"/>
      <c r="R26" s="10"/>
      <c r="S26" s="31"/>
      <c r="T26" s="10"/>
      <c r="U26" s="10"/>
    </row>
    <row r="27" spans="4:21">
      <c r="D27" s="10"/>
      <c r="E27" s="10"/>
      <c r="F27" s="45"/>
      <c r="G27" s="10"/>
      <c r="H27" s="10"/>
      <c r="I27" s="10"/>
      <c r="J27" s="10"/>
      <c r="K27" s="10"/>
      <c r="L27" s="46"/>
      <c r="M27" s="10"/>
      <c r="N27" s="10"/>
      <c r="O27" s="10"/>
      <c r="P27" s="10"/>
      <c r="Q27" s="32"/>
      <c r="R27" s="10"/>
      <c r="S27" s="31"/>
      <c r="T27" s="10"/>
      <c r="U27" s="10"/>
    </row>
    <row r="28" spans="4:21">
      <c r="D28" s="10"/>
      <c r="E28" s="10"/>
      <c r="F28" s="45"/>
      <c r="G28" s="10"/>
      <c r="H28" s="10"/>
      <c r="I28" s="10"/>
      <c r="J28" s="10"/>
      <c r="K28" s="10"/>
      <c r="L28" s="46"/>
      <c r="M28" s="10"/>
      <c r="N28" s="10"/>
      <c r="O28" s="10"/>
      <c r="P28" s="10"/>
      <c r="Q28" s="31"/>
      <c r="R28" s="10"/>
      <c r="S28" s="31"/>
      <c r="T28" s="10"/>
      <c r="U28" s="10"/>
    </row>
    <row r="29" spans="4:21">
      <c r="D29" s="10"/>
      <c r="E29" s="10"/>
      <c r="F29" s="45"/>
      <c r="G29" s="10"/>
      <c r="H29" s="10"/>
      <c r="I29" s="10"/>
      <c r="J29" s="10"/>
      <c r="K29" s="10"/>
      <c r="L29" s="46"/>
      <c r="M29" s="10"/>
      <c r="N29" s="10"/>
      <c r="O29" s="10"/>
      <c r="P29" s="10"/>
      <c r="Q29" s="32"/>
      <c r="R29" s="10"/>
      <c r="S29" s="31"/>
      <c r="T29" s="10"/>
      <c r="U29" s="10"/>
    </row>
    <row r="30" spans="4:21">
      <c r="D30" s="10"/>
      <c r="E30" s="10"/>
      <c r="F30" s="45"/>
      <c r="G30" s="10"/>
      <c r="H30" s="10"/>
      <c r="I30" s="10"/>
      <c r="J30" s="10"/>
      <c r="K30" s="10"/>
      <c r="L30" s="46"/>
      <c r="M30" s="10"/>
      <c r="N30" s="10"/>
      <c r="O30" s="10"/>
      <c r="P30" s="10"/>
      <c r="Q30" s="31"/>
      <c r="R30" s="10"/>
      <c r="S30" s="31"/>
      <c r="T30" s="10"/>
      <c r="U30" s="10"/>
    </row>
    <row r="31" spans="4:2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4:2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29E7-D2F6-4DAC-BF7A-2254D731AEFF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7739-E35F-4489-B7BD-B08294610D9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2017-08-08T15:01:18Z</cp:lastPrinted>
  <dcterms:created xsi:type="dcterms:W3CDTF">2001-02-09T16:25:48Z</dcterms:created>
  <dcterms:modified xsi:type="dcterms:W3CDTF">2025-11-12T20:19:50Z</dcterms:modified>
</cp:coreProperties>
</file>